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<sst xmlns="http://schemas.openxmlformats.org/spreadsheetml/2006/main" count="163" uniqueCount="51">
  <si>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</si>
  <si>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</si>
  <si>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</si>
  <si>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</si>
  <si>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</si>
  <si>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</si>
  <si>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</si>
  <si>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</si>
  <si>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 xml:space="preserve">Уборка придомовых территорий </t>
  </si>
  <si>
    <t>Управление лифтами</t>
  </si>
  <si>
    <t>Техническое обслуживание ОПУ ХВС и тепловой энергии на отопление и ГВС</t>
  </si>
  <si>
    <t>Уборка лестничных клеток</t>
  </si>
  <si>
    <t>Техническое обслуживание лифтового хозяйства</t>
  </si>
  <si>
    <t>Информация о выполненных работах (оказанных услугах) по содержанию и ремонту общего имущества в многоквартирном жилом доме №28 по ул. З.Космодемьянской, выполненных непосредственно управляющей организацией и сторонними организациями в 2023 году</t>
  </si>
  <si>
    <t xml:space="preserve">Закрепление молниеотвода на торце дома </t>
  </si>
  <si>
    <t>Ремонт системы отопления в подвале</t>
  </si>
  <si>
    <t>Февраль</t>
  </si>
  <si>
    <t>Март</t>
  </si>
  <si>
    <t>Смена запорной арматуры систем ХВС и ГВС в кв. № 31</t>
  </si>
  <si>
    <t>Ремонт стояка системы ГВС, подвал № 3</t>
  </si>
  <si>
    <t>Изготовление ключей для нужд МКД</t>
  </si>
  <si>
    <t>Апрель</t>
  </si>
  <si>
    <t>Периодическая проверка вентиляционных каналов</t>
  </si>
  <si>
    <t>Май</t>
  </si>
  <si>
    <t>Техническое обслуживание ОПУ ХВС и тепловой энергии на отопление и ГВС, консервация</t>
  </si>
  <si>
    <t>Ремонт стояка системы ГВС в № 111</t>
  </si>
  <si>
    <t>Июнь</t>
  </si>
  <si>
    <t>Ремонт стояка системы ГВС в подвале № 1</t>
  </si>
  <si>
    <t>Ремонт межпанельных швов перекрытия в подвале под кв. № 74</t>
  </si>
  <si>
    <t>Установка заглушек в подвале</t>
  </si>
  <si>
    <t>Выкашивание газонов газонокосилкой на придомовой территории</t>
  </si>
  <si>
    <t>Июль</t>
  </si>
  <si>
    <t>Август</t>
  </si>
  <si>
    <t>Техническое обслуживание внутридомового газового оборудования</t>
  </si>
  <si>
    <t>Замена колеса на мусорном баке</t>
  </si>
  <si>
    <t>Смена запорной арматуры систем ГВС и ХВС в кв. № 129 (материал заказчика)</t>
  </si>
  <si>
    <t>Сентябрь</t>
  </si>
  <si>
    <t>Техническое обслуживание ОПУ ХВС и тепловой энергии на отопление и ГВС, опрессовка</t>
  </si>
  <si>
    <t>Октябрь</t>
  </si>
  <si>
    <t xml:space="preserve">Монтаж аншлага (б/у) </t>
  </si>
  <si>
    <t>Смена запороной арматуры системы ХВС в кв. 137</t>
  </si>
  <si>
    <t>Ноябрь</t>
  </si>
  <si>
    <t>Ремонт стояка системы ГВС  в кв. № 137</t>
  </si>
  <si>
    <t>Устранение завала без пробивки в кв.№ 32</t>
  </si>
  <si>
    <t>Декабрь</t>
  </si>
  <si>
    <t xml:space="preserve">Очистка придомовой территории от снега погрузчиком </t>
  </si>
  <si>
    <t>Смена запорной арматуры системы ХВС</t>
  </si>
  <si>
    <t>Монтаж табличек "Укрытие"</t>
  </si>
  <si>
    <t>Замена стояка системы канализации и замена  в кв. 57</t>
  </si>
  <si>
    <t>Смена светильника и выключателя, подъезд № 3, 1-ый этаж</t>
  </si>
  <si>
    <t>Прочистка вентканала в кв.30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</si>
</sst>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33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0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34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">
      <selection activeCell="B165" sqref="B165"/>
    </sheetView>
  </sheetViews>
  <sheetFormatPr defaultColWidth="9.140625" defaultRowHeight="12.75"/>
  <cols>
    <col min="1" max="1" width="83.421875" style="0" customWidth="1"/>
    <col min="2" max="2" width="15.8515625" style="0" customWidth="1"/>
    <col min="3" max="3" width="10.140625" style="0" customWidth="1"/>
    <col min="4" max="4" width="9.57421875" style="8" hidden="1" customWidth="1"/>
    <col min="5" max="5" width="10.57421875" style="0" hidden="1" customWidth="1"/>
    <col min="6" max="7" width="9.140625" style="0" customWidth="1"/>
  </cols>
  <sheetData>
    <row r="1" spans="1:2" ht="57" customHeight="1">
      <c r="A1" s="26" t="s">
        <v>13</v>
      </c>
      <c r="B1" s="27"/>
    </row>
    <row r="2" spans="1:2" ht="24" customHeight="1">
      <c r="A2" s="3" t="s">
        <v>0</v>
      </c>
      <c r="B2" s="3" t="s">
        <v>1</v>
      </c>
    </row>
    <row r="3" spans="1:4" ht="24" customHeight="1">
      <c r="A3" s="28" t="s">
        <v>2</v>
      </c>
      <c r="B3" s="28"/>
      <c r="D3" s="9">
        <v>6889.6</v>
      </c>
    </row>
    <row r="4" spans="1:4" ht="24" customHeight="1">
      <c r="A4" s="1" t="s">
        <v>8</v>
      </c>
      <c r="B4" s="4">
        <v>16466.14</v>
      </c>
      <c r="D4" s="8">
        <f>B4/6889.6</f>
        <v>2.38999941941477</v>
      </c>
    </row>
    <row r="5" spans="1:4" ht="24" customHeight="1">
      <c r="A5" s="1" t="s">
        <v>9</v>
      </c>
      <c r="B5" s="4">
        <v>43060</v>
      </c>
      <c r="D5" s="8">
        <f aca="true" t="shared" si="0" ref="D5:D14">B5/6889.6</f>
        <v>6.25</v>
      </c>
    </row>
    <row r="6" spans="1:4" ht="24" customHeight="1">
      <c r="A6" s="1" t="s">
        <v>3</v>
      </c>
      <c r="B6" s="4">
        <v>13779.2</v>
      </c>
      <c r="D6" s="8">
        <f t="shared" si="0"/>
        <v>2</v>
      </c>
    </row>
    <row r="7" spans="1:4" ht="24" customHeight="1">
      <c r="A7" s="1" t="s">
        <v>4</v>
      </c>
      <c r="B7" s="4">
        <v>25422.62</v>
      </c>
      <c r="D7" s="8">
        <f t="shared" si="0"/>
        <v>3.68999941941477</v>
      </c>
    </row>
    <row r="8" spans="1:4" ht="24" customHeight="1">
      <c r="A8" s="1" t="s">
        <v>6</v>
      </c>
      <c r="B8" s="4">
        <v>3012.66</v>
      </c>
      <c r="D8" s="8">
        <f t="shared" si="0"/>
        <v>0.43727647468648395</v>
      </c>
    </row>
    <row r="9" spans="1:5" ht="24" customHeight="1">
      <c r="A9" s="1" t="s">
        <v>10</v>
      </c>
      <c r="B9" s="4">
        <v>4716.87</v>
      </c>
      <c r="D9" s="8">
        <f t="shared" si="0"/>
        <v>0.6846362633534603</v>
      </c>
      <c r="E9" s="12"/>
    </row>
    <row r="10" spans="1:5" ht="24" customHeight="1">
      <c r="A10" s="1" t="s">
        <v>12</v>
      </c>
      <c r="B10" s="4">
        <v>7301.11</v>
      </c>
      <c r="D10" s="8">
        <f t="shared" si="0"/>
        <v>1.059729156990246</v>
      </c>
      <c r="E10" s="13"/>
    </row>
    <row r="11" spans="1:5" ht="24" customHeight="1">
      <c r="A11" s="6" t="s">
        <v>7</v>
      </c>
      <c r="B11" s="4">
        <v>29487.49</v>
      </c>
      <c r="D11" s="8">
        <f t="shared" si="0"/>
        <v>4.280000290292615</v>
      </c>
      <c r="E11" s="13"/>
    </row>
    <row r="12" spans="1:6" ht="24" customHeight="1">
      <c r="A12" s="1" t="s">
        <v>11</v>
      </c>
      <c r="B12" s="4">
        <v>8363.41</v>
      </c>
      <c r="D12" s="8">
        <f t="shared" si="0"/>
        <v>1.2139180794240594</v>
      </c>
      <c r="E12" s="13"/>
      <c r="F12" s="13"/>
    </row>
    <row r="13" spans="1:5" ht="24" customHeight="1">
      <c r="A13" s="7" t="s">
        <v>14</v>
      </c>
      <c r="B13" s="7">
        <v>2628</v>
      </c>
      <c r="D13" s="10">
        <f t="shared" si="0"/>
        <v>0.3814444960520204</v>
      </c>
      <c r="E13" s="10">
        <f>D13+D14</f>
        <v>0.8398165350673479</v>
      </c>
    </row>
    <row r="14" spans="1:6" ht="24" customHeight="1">
      <c r="A14" s="7" t="s">
        <v>15</v>
      </c>
      <c r="B14" s="16">
        <v>3158</v>
      </c>
      <c r="D14" s="10">
        <f t="shared" si="0"/>
        <v>0.4583720390153274</v>
      </c>
      <c r="E14" s="11">
        <f>B13+B14</f>
        <v>5786</v>
      </c>
      <c r="F14" s="13"/>
    </row>
    <row r="15" spans="1:6" s="5" customFormat="1" ht="24" customHeight="1">
      <c r="A15" s="2" t="s">
        <v>5</v>
      </c>
      <c r="B15" s="2">
        <f>SUM(B4:B14)</f>
        <v>157395.5</v>
      </c>
      <c r="D15" s="14"/>
      <c r="E15" s="15"/>
      <c r="F15" s="15"/>
    </row>
    <row r="16" spans="1:4" ht="24" customHeight="1">
      <c r="A16" s="28" t="s">
        <v>16</v>
      </c>
      <c r="B16" s="28"/>
      <c r="D16" s="9"/>
    </row>
    <row r="17" spans="1:4" ht="24" customHeight="1">
      <c r="A17" s="1" t="s">
        <v>8</v>
      </c>
      <c r="B17" s="4">
        <v>16466.14</v>
      </c>
      <c r="D17" s="8">
        <f>B17/6889.6</f>
        <v>2.38999941941477</v>
      </c>
    </row>
    <row r="18" spans="1:4" ht="24" customHeight="1">
      <c r="A18" s="1" t="s">
        <v>9</v>
      </c>
      <c r="B18" s="4">
        <v>43060</v>
      </c>
      <c r="D18" s="8">
        <f aca="true" t="shared" si="1" ref="D18:D25">B18/6889.6</f>
        <v>6.25</v>
      </c>
    </row>
    <row r="19" spans="1:4" ht="24" customHeight="1">
      <c r="A19" s="1" t="s">
        <v>3</v>
      </c>
      <c r="B19" s="4">
        <v>13779.2</v>
      </c>
      <c r="D19" s="8">
        <f t="shared" si="1"/>
        <v>2</v>
      </c>
    </row>
    <row r="20" spans="1:4" ht="24" customHeight="1">
      <c r="A20" s="1" t="s">
        <v>4</v>
      </c>
      <c r="B20" s="4">
        <v>25422.62</v>
      </c>
      <c r="D20" s="8">
        <f t="shared" si="1"/>
        <v>3.68999941941477</v>
      </c>
    </row>
    <row r="21" spans="1:4" ht="24" customHeight="1">
      <c r="A21" s="1" t="s">
        <v>6</v>
      </c>
      <c r="B21" s="4">
        <v>2664.04</v>
      </c>
      <c r="D21" s="8">
        <f t="shared" si="1"/>
        <v>0.3866755689735253</v>
      </c>
    </row>
    <row r="22" spans="1:5" ht="24" customHeight="1">
      <c r="A22" s="1" t="s">
        <v>10</v>
      </c>
      <c r="B22" s="4">
        <v>4716.87</v>
      </c>
      <c r="D22" s="8">
        <f t="shared" si="1"/>
        <v>0.6846362633534603</v>
      </c>
      <c r="E22" s="12"/>
    </row>
    <row r="23" spans="1:5" ht="24" customHeight="1">
      <c r="A23" s="1" t="s">
        <v>12</v>
      </c>
      <c r="B23" s="4">
        <v>18200</v>
      </c>
      <c r="D23" s="8">
        <f t="shared" si="1"/>
        <v>2.6416627960984673</v>
      </c>
      <c r="E23" s="13"/>
    </row>
    <row r="24" spans="1:5" ht="24" customHeight="1">
      <c r="A24" s="6" t="s">
        <v>7</v>
      </c>
      <c r="B24" s="4">
        <v>29487.49</v>
      </c>
      <c r="D24" s="8">
        <f t="shared" si="1"/>
        <v>4.280000290292615</v>
      </c>
      <c r="E24" s="13"/>
    </row>
    <row r="25" spans="1:6" ht="24" customHeight="1">
      <c r="A25" s="1" t="s">
        <v>11</v>
      </c>
      <c r="B25" s="4">
        <v>8363.41</v>
      </c>
      <c r="D25" s="8">
        <f t="shared" si="1"/>
        <v>1.2139180794240594</v>
      </c>
      <c r="E25" s="13"/>
      <c r="F25" s="13"/>
    </row>
    <row r="26" spans="1:6" s="5" customFormat="1" ht="24" customHeight="1">
      <c r="A26" s="2" t="s">
        <v>5</v>
      </c>
      <c r="B26" s="2">
        <f>SUM(B17:B25)</f>
        <v>162159.77</v>
      </c>
      <c r="D26" s="14"/>
      <c r="E26" s="15"/>
      <c r="F26" s="15"/>
    </row>
    <row r="27" spans="1:4" ht="24" customHeight="1">
      <c r="A27" s="28" t="s">
        <v>17</v>
      </c>
      <c r="B27" s="28"/>
      <c r="D27" s="9"/>
    </row>
    <row r="28" spans="1:4" ht="24" customHeight="1">
      <c r="A28" s="1" t="s">
        <v>8</v>
      </c>
      <c r="B28" s="4">
        <v>16466.14</v>
      </c>
      <c r="D28" s="8">
        <f>B28/6889.6</f>
        <v>2.38999941941477</v>
      </c>
    </row>
    <row r="29" spans="1:4" ht="24" customHeight="1">
      <c r="A29" s="1" t="s">
        <v>9</v>
      </c>
      <c r="B29" s="4">
        <v>43060</v>
      </c>
      <c r="D29" s="8">
        <f aca="true" t="shared" si="2" ref="D29:D39">B29/6889.6</f>
        <v>6.25</v>
      </c>
    </row>
    <row r="30" spans="1:4" ht="24" customHeight="1">
      <c r="A30" s="1" t="s">
        <v>3</v>
      </c>
      <c r="B30" s="4">
        <v>13779.2</v>
      </c>
      <c r="D30" s="8">
        <f t="shared" si="2"/>
        <v>2</v>
      </c>
    </row>
    <row r="31" spans="1:4" ht="24" customHeight="1">
      <c r="A31" s="1" t="s">
        <v>4</v>
      </c>
      <c r="B31" s="4">
        <v>25422.62</v>
      </c>
      <c r="D31" s="8">
        <f t="shared" si="2"/>
        <v>3.68999941941477</v>
      </c>
    </row>
    <row r="32" spans="1:4" ht="24" customHeight="1">
      <c r="A32" s="1" t="s">
        <v>6</v>
      </c>
      <c r="B32" s="4">
        <v>2664.04</v>
      </c>
      <c r="D32" s="8">
        <f t="shared" si="2"/>
        <v>0.3866755689735253</v>
      </c>
    </row>
    <row r="33" spans="1:5" ht="24" customHeight="1">
      <c r="A33" s="1" t="s">
        <v>10</v>
      </c>
      <c r="B33" s="4">
        <v>4716.87</v>
      </c>
      <c r="D33" s="8">
        <f t="shared" si="2"/>
        <v>0.6846362633534603</v>
      </c>
      <c r="E33" s="12"/>
    </row>
    <row r="34" spans="1:5" ht="24" customHeight="1">
      <c r="A34" s="1" t="s">
        <v>12</v>
      </c>
      <c r="B34" s="4">
        <v>7000</v>
      </c>
      <c r="D34" s="8">
        <f t="shared" si="2"/>
        <v>1.0160241523455642</v>
      </c>
      <c r="E34" s="13"/>
    </row>
    <row r="35" spans="1:5" ht="24" customHeight="1">
      <c r="A35" s="6" t="s">
        <v>7</v>
      </c>
      <c r="B35" s="4">
        <v>29487.49</v>
      </c>
      <c r="D35" s="8">
        <f t="shared" si="2"/>
        <v>4.280000290292615</v>
      </c>
      <c r="E35" s="13"/>
    </row>
    <row r="36" spans="1:6" ht="24" customHeight="1">
      <c r="A36" s="1" t="s">
        <v>11</v>
      </c>
      <c r="B36" s="4">
        <v>8363.41</v>
      </c>
      <c r="D36" s="8">
        <f>B36/6889.6</f>
        <v>1.2139180794240594</v>
      </c>
      <c r="E36" s="13"/>
      <c r="F36" s="13"/>
    </row>
    <row r="37" spans="1:6" ht="24" customHeight="1">
      <c r="A37" s="7" t="s">
        <v>18</v>
      </c>
      <c r="B37" s="16">
        <v>845</v>
      </c>
      <c r="D37" s="10">
        <f>B37/6889.6</f>
        <v>0.12264862981885741</v>
      </c>
      <c r="E37" s="11"/>
      <c r="F37" s="13"/>
    </row>
    <row r="38" spans="1:6" ht="24" customHeight="1">
      <c r="A38" s="7" t="s">
        <v>19</v>
      </c>
      <c r="B38" s="16">
        <v>856</v>
      </c>
      <c r="D38" s="10">
        <f>B38/6889.6</f>
        <v>0.12424523920111472</v>
      </c>
      <c r="E38" s="10">
        <f>D37+D38+D39</f>
        <v>0.3049523920111472</v>
      </c>
      <c r="F38" s="13"/>
    </row>
    <row r="39" spans="1:6" ht="24" customHeight="1">
      <c r="A39" s="7" t="s">
        <v>20</v>
      </c>
      <c r="B39" s="16">
        <v>400</v>
      </c>
      <c r="D39" s="10">
        <f t="shared" si="2"/>
        <v>0.0580585229911751</v>
      </c>
      <c r="E39" s="11">
        <f>B37+B38+B39</f>
        <v>2101</v>
      </c>
      <c r="F39" s="13"/>
    </row>
    <row r="40" spans="1:6" s="5" customFormat="1" ht="24" customHeight="1">
      <c r="A40" s="2" t="s">
        <v>5</v>
      </c>
      <c r="B40" s="2">
        <f>SUM(B28:B39)</f>
        <v>153060.77</v>
      </c>
      <c r="D40" s="14"/>
      <c r="E40" s="15"/>
      <c r="F40" s="15"/>
    </row>
    <row r="41" spans="1:4" ht="24" customHeight="1">
      <c r="A41" s="28" t="s">
        <v>21</v>
      </c>
      <c r="B41" s="28"/>
      <c r="D41" s="9"/>
    </row>
    <row r="42" spans="1:4" ht="24" customHeight="1">
      <c r="A42" s="1" t="s">
        <v>8</v>
      </c>
      <c r="B42" s="4">
        <v>16466.14</v>
      </c>
      <c r="D42" s="8">
        <f>B42/6889.6</f>
        <v>2.38999941941477</v>
      </c>
    </row>
    <row r="43" spans="1:4" ht="24" customHeight="1">
      <c r="A43" s="1" t="s">
        <v>9</v>
      </c>
      <c r="B43" s="4">
        <v>43060</v>
      </c>
      <c r="D43" s="8">
        <f aca="true" t="shared" si="3" ref="D43:D49">B43/6889.6</f>
        <v>6.25</v>
      </c>
    </row>
    <row r="44" spans="1:4" ht="24" customHeight="1">
      <c r="A44" s="1" t="s">
        <v>3</v>
      </c>
      <c r="B44" s="4">
        <v>13779.2</v>
      </c>
      <c r="D44" s="8">
        <f t="shared" si="3"/>
        <v>2</v>
      </c>
    </row>
    <row r="45" spans="1:4" ht="24" customHeight="1">
      <c r="A45" s="1" t="s">
        <v>4</v>
      </c>
      <c r="B45" s="4">
        <v>25422.62</v>
      </c>
      <c r="D45" s="8">
        <f t="shared" si="3"/>
        <v>3.68999941941477</v>
      </c>
    </row>
    <row r="46" spans="1:4" ht="24" customHeight="1">
      <c r="A46" s="1" t="s">
        <v>6</v>
      </c>
      <c r="B46" s="4">
        <v>2664.04</v>
      </c>
      <c r="D46" s="8">
        <f t="shared" si="3"/>
        <v>0.3866755689735253</v>
      </c>
    </row>
    <row r="47" spans="1:5" ht="24" customHeight="1">
      <c r="A47" s="1" t="s">
        <v>10</v>
      </c>
      <c r="B47" s="4">
        <v>4716.87</v>
      </c>
      <c r="D47" s="8">
        <f t="shared" si="3"/>
        <v>0.6846362633534603</v>
      </c>
      <c r="E47" s="12"/>
    </row>
    <row r="48" spans="1:5" ht="24" customHeight="1">
      <c r="A48" s="1" t="s">
        <v>12</v>
      </c>
      <c r="B48" s="4">
        <v>6992.13</v>
      </c>
      <c r="D48" s="8">
        <f t="shared" si="3"/>
        <v>1.014881850905713</v>
      </c>
      <c r="E48" s="13"/>
    </row>
    <row r="49" spans="1:5" ht="24" customHeight="1">
      <c r="A49" s="6" t="s">
        <v>7</v>
      </c>
      <c r="B49" s="4">
        <v>29487.49</v>
      </c>
      <c r="D49" s="8">
        <f t="shared" si="3"/>
        <v>4.280000290292615</v>
      </c>
      <c r="E49" s="13"/>
    </row>
    <row r="50" spans="1:6" ht="24" customHeight="1">
      <c r="A50" s="1" t="s">
        <v>11</v>
      </c>
      <c r="B50" s="4">
        <v>8363.41</v>
      </c>
      <c r="D50" s="8">
        <f>B50/6889.6</f>
        <v>1.2139180794240594</v>
      </c>
      <c r="E50" s="13"/>
      <c r="F50" s="13"/>
    </row>
    <row r="51" spans="1:6" ht="24" customHeight="1">
      <c r="A51" s="17" t="s">
        <v>22</v>
      </c>
      <c r="B51" s="18">
        <v>9000</v>
      </c>
      <c r="D51" s="12">
        <f>B51/6889.6</f>
        <v>1.3063167673014398</v>
      </c>
      <c r="E51" s="13"/>
      <c r="F51" s="13"/>
    </row>
    <row r="52" spans="1:6" s="5" customFormat="1" ht="24" customHeight="1">
      <c r="A52" s="2" t="s">
        <v>5</v>
      </c>
      <c r="B52" s="2">
        <f>SUM(B42:B51)</f>
        <v>159951.9</v>
      </c>
      <c r="D52" s="14"/>
      <c r="E52" s="15"/>
      <c r="F52" s="15"/>
    </row>
    <row r="53" spans="1:4" ht="24" customHeight="1">
      <c r="A53" s="28" t="s">
        <v>23</v>
      </c>
      <c r="B53" s="28"/>
      <c r="D53" s="9"/>
    </row>
    <row r="54" spans="1:4" ht="24" customHeight="1">
      <c r="A54" s="1" t="s">
        <v>8</v>
      </c>
      <c r="B54" s="4">
        <v>16466.14</v>
      </c>
      <c r="D54" s="8">
        <f>B54/6889.6</f>
        <v>2.38999941941477</v>
      </c>
    </row>
    <row r="55" spans="1:4" ht="24" customHeight="1">
      <c r="A55" s="1" t="s">
        <v>9</v>
      </c>
      <c r="B55" s="4">
        <v>43060</v>
      </c>
      <c r="D55" s="8">
        <f aca="true" t="shared" si="4" ref="D55:D61">B55/6889.6</f>
        <v>6.25</v>
      </c>
    </row>
    <row r="56" spans="1:4" ht="24" customHeight="1">
      <c r="A56" s="1" t="s">
        <v>3</v>
      </c>
      <c r="B56" s="4">
        <v>13779.2</v>
      </c>
      <c r="D56" s="8">
        <f t="shared" si="4"/>
        <v>2</v>
      </c>
    </row>
    <row r="57" spans="1:4" ht="24" customHeight="1">
      <c r="A57" s="1" t="s">
        <v>4</v>
      </c>
      <c r="B57" s="4">
        <v>25422.62</v>
      </c>
      <c r="D57" s="8">
        <f t="shared" si="4"/>
        <v>3.68999941941477</v>
      </c>
    </row>
    <row r="58" spans="1:4" ht="24" customHeight="1">
      <c r="A58" s="1" t="s">
        <v>6</v>
      </c>
      <c r="B58" s="4">
        <v>2664.04</v>
      </c>
      <c r="D58" s="8">
        <f t="shared" si="4"/>
        <v>0.3866755689735253</v>
      </c>
    </row>
    <row r="59" spans="1:5" ht="30" customHeight="1">
      <c r="A59" s="1" t="s">
        <v>24</v>
      </c>
      <c r="B59" s="4">
        <v>35597.31</v>
      </c>
      <c r="D59" s="8">
        <f t="shared" si="4"/>
        <v>5.166818102647468</v>
      </c>
      <c r="E59" s="12"/>
    </row>
    <row r="60" spans="1:5" ht="24" customHeight="1">
      <c r="A60" s="1" t="s">
        <v>12</v>
      </c>
      <c r="B60" s="4">
        <v>6891.48</v>
      </c>
      <c r="D60" s="8">
        <f t="shared" si="4"/>
        <v>1.0002728750580585</v>
      </c>
      <c r="E60" s="13"/>
    </row>
    <row r="61" spans="1:5" ht="24" customHeight="1">
      <c r="A61" s="6" t="s">
        <v>7</v>
      </c>
      <c r="B61" s="4">
        <v>29487.49</v>
      </c>
      <c r="D61" s="8">
        <f t="shared" si="4"/>
        <v>4.280000290292615</v>
      </c>
      <c r="E61" s="13"/>
    </row>
    <row r="62" spans="1:6" ht="24" customHeight="1">
      <c r="A62" s="1" t="s">
        <v>11</v>
      </c>
      <c r="B62" s="4">
        <v>8363.41</v>
      </c>
      <c r="D62" s="8">
        <f>B62/6889.6</f>
        <v>1.2139180794240594</v>
      </c>
      <c r="E62" s="13"/>
      <c r="F62" s="13"/>
    </row>
    <row r="63" spans="1:6" ht="24" customHeight="1">
      <c r="A63" s="7" t="s">
        <v>25</v>
      </c>
      <c r="B63" s="4">
        <v>3172</v>
      </c>
      <c r="D63" s="12">
        <f>B63/6889.6</f>
        <v>0.46040408732001853</v>
      </c>
      <c r="E63" s="13"/>
      <c r="F63" s="13"/>
    </row>
    <row r="64" spans="1:6" s="5" customFormat="1" ht="24" customHeight="1">
      <c r="A64" s="2" t="s">
        <v>5</v>
      </c>
      <c r="B64" s="2">
        <f>SUM(B54:B63)</f>
        <v>184903.69</v>
      </c>
      <c r="D64" s="14"/>
      <c r="E64" s="15"/>
      <c r="F64" s="15"/>
    </row>
    <row r="65" spans="1:4" ht="24" customHeight="1">
      <c r="A65" s="28" t="s">
        <v>26</v>
      </c>
      <c r="B65" s="28"/>
      <c r="D65" s="9"/>
    </row>
    <row r="66" spans="1:4" ht="24" customHeight="1">
      <c r="A66" s="1" t="s">
        <v>8</v>
      </c>
      <c r="B66" s="4">
        <v>16466.14</v>
      </c>
      <c r="D66" s="8">
        <f>B66/6889.6</f>
        <v>2.38999941941477</v>
      </c>
    </row>
    <row r="67" spans="1:4" ht="24" customHeight="1">
      <c r="A67" s="1" t="s">
        <v>9</v>
      </c>
      <c r="B67" s="4">
        <v>43060</v>
      </c>
      <c r="D67" s="8">
        <f aca="true" t="shared" si="5" ref="D67:D73">B67/6889.6</f>
        <v>6.25</v>
      </c>
    </row>
    <row r="68" spans="1:4" ht="24" customHeight="1">
      <c r="A68" s="1" t="s">
        <v>3</v>
      </c>
      <c r="B68" s="4">
        <v>13779.2</v>
      </c>
      <c r="D68" s="8">
        <f t="shared" si="5"/>
        <v>2</v>
      </c>
    </row>
    <row r="69" spans="1:4" ht="24" customHeight="1">
      <c r="A69" s="1" t="s">
        <v>4</v>
      </c>
      <c r="B69" s="4">
        <v>25422.62</v>
      </c>
      <c r="D69" s="8">
        <f t="shared" si="5"/>
        <v>3.68999941941477</v>
      </c>
    </row>
    <row r="70" spans="1:4" ht="24" customHeight="1">
      <c r="A70" s="1" t="s">
        <v>6</v>
      </c>
      <c r="B70" s="4">
        <v>2664.04</v>
      </c>
      <c r="D70" s="8">
        <f t="shared" si="5"/>
        <v>0.3866755689735253</v>
      </c>
    </row>
    <row r="71" spans="1:5" ht="24" customHeight="1">
      <c r="A71" s="1" t="s">
        <v>10</v>
      </c>
      <c r="B71" s="4">
        <v>4716.87</v>
      </c>
      <c r="D71" s="8">
        <f t="shared" si="5"/>
        <v>0.6846362633534603</v>
      </c>
      <c r="E71" s="12"/>
    </row>
    <row r="72" spans="1:5" ht="24" customHeight="1">
      <c r="A72" s="1" t="s">
        <v>12</v>
      </c>
      <c r="B72" s="4">
        <v>7000</v>
      </c>
      <c r="D72" s="8">
        <f t="shared" si="5"/>
        <v>1.0160241523455642</v>
      </c>
      <c r="E72" s="13"/>
    </row>
    <row r="73" spans="1:5" ht="24" customHeight="1">
      <c r="A73" s="6" t="s">
        <v>7</v>
      </c>
      <c r="B73" s="4">
        <v>29487.49</v>
      </c>
      <c r="D73" s="8">
        <f t="shared" si="5"/>
        <v>4.280000290292615</v>
      </c>
      <c r="E73" s="13"/>
    </row>
    <row r="74" spans="1:6" ht="24" customHeight="1">
      <c r="A74" s="1" t="s">
        <v>11</v>
      </c>
      <c r="B74" s="4">
        <v>8363.41</v>
      </c>
      <c r="D74" s="8">
        <f aca="true" t="shared" si="6" ref="D74:D79">B74/6889.6</f>
        <v>1.2139180794240594</v>
      </c>
      <c r="E74" s="13"/>
      <c r="F74" s="13"/>
    </row>
    <row r="75" spans="1:6" ht="24" customHeight="1">
      <c r="A75" s="7" t="s">
        <v>22</v>
      </c>
      <c r="B75" s="4">
        <v>500</v>
      </c>
      <c r="D75" s="12">
        <f t="shared" si="6"/>
        <v>0.07257315373896887</v>
      </c>
      <c r="E75" s="13"/>
      <c r="F75" s="13"/>
    </row>
    <row r="76" spans="1:6" ht="24" customHeight="1">
      <c r="A76" s="19" t="s">
        <v>27</v>
      </c>
      <c r="B76" s="16">
        <v>898</v>
      </c>
      <c r="D76" s="10">
        <f t="shared" si="6"/>
        <v>0.1303413841151881</v>
      </c>
      <c r="E76" s="11"/>
      <c r="F76" s="13"/>
    </row>
    <row r="77" spans="1:6" ht="24" customHeight="1">
      <c r="A77" s="19" t="s">
        <v>28</v>
      </c>
      <c r="B77" s="18">
        <v>13426</v>
      </c>
      <c r="D77" s="10">
        <f t="shared" si="6"/>
        <v>1.9487343241987922</v>
      </c>
      <c r="E77" s="11"/>
      <c r="F77" s="13"/>
    </row>
    <row r="78" spans="1:6" ht="24" customHeight="1">
      <c r="A78" s="19" t="s">
        <v>29</v>
      </c>
      <c r="B78" s="16">
        <v>611</v>
      </c>
      <c r="D78" s="10">
        <f t="shared" si="6"/>
        <v>0.08868439386901997</v>
      </c>
      <c r="E78" s="10">
        <f>D76+D77+D78+D79</f>
        <v>4.539450766372504</v>
      </c>
      <c r="F78" s="13"/>
    </row>
    <row r="79" spans="1:6" ht="24" customHeight="1">
      <c r="A79" s="19" t="s">
        <v>30</v>
      </c>
      <c r="B79" s="16">
        <v>16340</v>
      </c>
      <c r="D79" s="10">
        <f t="shared" si="6"/>
        <v>2.371690664189503</v>
      </c>
      <c r="E79" s="11">
        <f>B76+B77+B78+B79</f>
        <v>31275</v>
      </c>
      <c r="F79" s="13"/>
    </row>
    <row r="80" spans="1:6" s="5" customFormat="1" ht="24" customHeight="1">
      <c r="A80" s="2" t="s">
        <v>5</v>
      </c>
      <c r="B80" s="2">
        <f>SUM(B66:B79)</f>
        <v>182734.77</v>
      </c>
      <c r="D80" s="14"/>
      <c r="E80" s="15"/>
      <c r="F80" s="15"/>
    </row>
    <row r="81" spans="1:4" ht="24" customHeight="1">
      <c r="A81" s="28" t="s">
        <v>31</v>
      </c>
      <c r="B81" s="28"/>
      <c r="D81" s="9"/>
    </row>
    <row r="82" spans="1:4" ht="24" customHeight="1">
      <c r="A82" s="1" t="s">
        <v>8</v>
      </c>
      <c r="B82" s="4">
        <v>16466.14</v>
      </c>
      <c r="D82" s="8">
        <f>B82/6889.6</f>
        <v>2.38999941941477</v>
      </c>
    </row>
    <row r="83" spans="1:4" ht="24" customHeight="1">
      <c r="A83" s="1" t="s">
        <v>9</v>
      </c>
      <c r="B83" s="4">
        <v>43060</v>
      </c>
      <c r="D83" s="8">
        <f aca="true" t="shared" si="7" ref="D83:D91">B83/6889.6</f>
        <v>6.25</v>
      </c>
    </row>
    <row r="84" spans="1:4" ht="24" customHeight="1">
      <c r="A84" s="1" t="s">
        <v>3</v>
      </c>
      <c r="B84" s="4">
        <v>13779.2</v>
      </c>
      <c r="D84" s="8">
        <f t="shared" si="7"/>
        <v>2</v>
      </c>
    </row>
    <row r="85" spans="1:4" ht="24" customHeight="1">
      <c r="A85" s="1" t="s">
        <v>4</v>
      </c>
      <c r="B85" s="4">
        <v>25422.62</v>
      </c>
      <c r="D85" s="8">
        <f t="shared" si="7"/>
        <v>3.68999941941477</v>
      </c>
    </row>
    <row r="86" spans="1:4" ht="24" customHeight="1">
      <c r="A86" s="1" t="s">
        <v>6</v>
      </c>
      <c r="B86" s="4">
        <v>2664.04</v>
      </c>
      <c r="D86" s="8">
        <f t="shared" si="7"/>
        <v>0.3866755689735253</v>
      </c>
    </row>
    <row r="87" spans="1:5" ht="24" customHeight="1">
      <c r="A87" s="1" t="s">
        <v>10</v>
      </c>
      <c r="B87" s="4">
        <v>4716.87</v>
      </c>
      <c r="D87" s="8">
        <f t="shared" si="7"/>
        <v>0.6846362633534603</v>
      </c>
      <c r="E87" s="12"/>
    </row>
    <row r="88" spans="1:5" ht="24" customHeight="1">
      <c r="A88" s="1" t="s">
        <v>12</v>
      </c>
      <c r="B88" s="4">
        <v>6939.63</v>
      </c>
      <c r="D88" s="8">
        <f t="shared" si="7"/>
        <v>1.0072616697631211</v>
      </c>
      <c r="E88" s="13"/>
    </row>
    <row r="89" spans="1:5" ht="24" customHeight="1">
      <c r="A89" s="6" t="s">
        <v>7</v>
      </c>
      <c r="B89" s="4">
        <v>29487.49</v>
      </c>
      <c r="D89" s="8">
        <f t="shared" si="7"/>
        <v>4.280000290292615</v>
      </c>
      <c r="E89" s="13"/>
    </row>
    <row r="90" spans="1:6" ht="24" customHeight="1">
      <c r="A90" s="1" t="s">
        <v>11</v>
      </c>
      <c r="B90" s="4">
        <v>8363.41</v>
      </c>
      <c r="D90" s="8">
        <f t="shared" si="7"/>
        <v>1.2139180794240594</v>
      </c>
      <c r="E90" s="13"/>
      <c r="F90" s="13"/>
    </row>
    <row r="91" spans="1:6" ht="24" customHeight="1">
      <c r="A91" s="7" t="s">
        <v>22</v>
      </c>
      <c r="B91" s="4">
        <v>100</v>
      </c>
      <c r="D91" s="12">
        <f t="shared" si="7"/>
        <v>0.014514630747793775</v>
      </c>
      <c r="E91" s="13"/>
      <c r="F91" s="13"/>
    </row>
    <row r="92" spans="1:6" s="5" customFormat="1" ht="24" customHeight="1">
      <c r="A92" s="2" t="s">
        <v>5</v>
      </c>
      <c r="B92" s="2">
        <f>SUM(B82:B91)</f>
        <v>150999.4</v>
      </c>
      <c r="D92" s="14"/>
      <c r="E92" s="15"/>
      <c r="F92" s="15"/>
    </row>
    <row r="93" spans="1:4" ht="24" customHeight="1">
      <c r="A93" s="28" t="s">
        <v>32</v>
      </c>
      <c r="B93" s="28"/>
      <c r="D93" s="9"/>
    </row>
    <row r="94" spans="1:4" ht="24" customHeight="1">
      <c r="A94" s="1" t="s">
        <v>8</v>
      </c>
      <c r="B94" s="4">
        <v>16466.14</v>
      </c>
      <c r="D94" s="8">
        <f>B94/6889.6</f>
        <v>2.38999941941477</v>
      </c>
    </row>
    <row r="95" spans="1:4" ht="24" customHeight="1">
      <c r="A95" s="1" t="s">
        <v>9</v>
      </c>
      <c r="B95" s="4">
        <v>43060</v>
      </c>
      <c r="D95" s="8">
        <f aca="true" t="shared" si="8" ref="D95:D105">B95/6889.6</f>
        <v>6.25</v>
      </c>
    </row>
    <row r="96" spans="1:4" ht="24" customHeight="1">
      <c r="A96" s="1" t="s">
        <v>3</v>
      </c>
      <c r="B96" s="4">
        <v>13779.2</v>
      </c>
      <c r="D96" s="8">
        <f t="shared" si="8"/>
        <v>2</v>
      </c>
    </row>
    <row r="97" spans="1:4" ht="24" customHeight="1">
      <c r="A97" s="1" t="s">
        <v>4</v>
      </c>
      <c r="B97" s="4">
        <v>25422.62</v>
      </c>
      <c r="D97" s="8">
        <f t="shared" si="8"/>
        <v>3.68999941941477</v>
      </c>
    </row>
    <row r="98" spans="1:4" ht="24" customHeight="1">
      <c r="A98" s="1" t="s">
        <v>6</v>
      </c>
      <c r="B98" s="4">
        <v>2753.18</v>
      </c>
      <c r="D98" s="8">
        <f t="shared" si="8"/>
        <v>0.3996139108221086</v>
      </c>
    </row>
    <row r="99" spans="1:5" ht="24" customHeight="1">
      <c r="A99" s="1" t="s">
        <v>10</v>
      </c>
      <c r="B99" s="4">
        <v>4716.87</v>
      </c>
      <c r="D99" s="8">
        <f t="shared" si="8"/>
        <v>0.6846362633534603</v>
      </c>
      <c r="E99" s="12"/>
    </row>
    <row r="100" spans="1:5" ht="24" customHeight="1">
      <c r="A100" s="1" t="s">
        <v>12</v>
      </c>
      <c r="B100" s="4">
        <v>6905.5</v>
      </c>
      <c r="D100" s="8">
        <f t="shared" si="8"/>
        <v>1.0023078262888991</v>
      </c>
      <c r="E100" s="13"/>
    </row>
    <row r="101" spans="1:5" ht="24" customHeight="1">
      <c r="A101" s="6" t="s">
        <v>7</v>
      </c>
      <c r="B101" s="4">
        <v>29487.49</v>
      </c>
      <c r="D101" s="8">
        <f t="shared" si="8"/>
        <v>4.280000290292615</v>
      </c>
      <c r="E101" s="13"/>
    </row>
    <row r="102" spans="1:6" ht="24" customHeight="1">
      <c r="A102" s="1" t="s">
        <v>11</v>
      </c>
      <c r="B102" s="4">
        <v>8363.41</v>
      </c>
      <c r="D102" s="8">
        <f t="shared" si="8"/>
        <v>1.2139180794240594</v>
      </c>
      <c r="E102" s="13"/>
      <c r="F102" s="13"/>
    </row>
    <row r="103" spans="1:6" ht="24" customHeight="1">
      <c r="A103" s="7" t="s">
        <v>33</v>
      </c>
      <c r="B103" s="4">
        <v>20129.88</v>
      </c>
      <c r="D103" s="12">
        <f>B103/6889.6</f>
        <v>2.92177775197399</v>
      </c>
      <c r="E103" s="13"/>
      <c r="F103" s="13"/>
    </row>
    <row r="104" spans="1:6" ht="24" customHeight="1">
      <c r="A104" s="7" t="s">
        <v>34</v>
      </c>
      <c r="B104" s="7">
        <v>1152</v>
      </c>
      <c r="D104" s="10">
        <f>B104/6889.6</f>
        <v>0.16720854621458428</v>
      </c>
      <c r="E104" s="10">
        <f>D104+D105</f>
        <v>0.3072747329307942</v>
      </c>
      <c r="F104" s="13"/>
    </row>
    <row r="105" spans="1:6" ht="24" customHeight="1">
      <c r="A105" s="7" t="s">
        <v>35</v>
      </c>
      <c r="B105" s="20">
        <v>965</v>
      </c>
      <c r="D105" s="10">
        <f t="shared" si="8"/>
        <v>0.14006618671620993</v>
      </c>
      <c r="E105" s="11">
        <f>B104+B105</f>
        <v>2117</v>
      </c>
      <c r="F105" s="13"/>
    </row>
    <row r="106" spans="1:6" s="5" customFormat="1" ht="24" customHeight="1">
      <c r="A106" s="2" t="s">
        <v>5</v>
      </c>
      <c r="B106" s="2">
        <f>SUM(B94:B105)</f>
        <v>173201.28999999998</v>
      </c>
      <c r="D106" s="14"/>
      <c r="E106" s="15"/>
      <c r="F106" s="15"/>
    </row>
    <row r="107" spans="1:4" ht="24" customHeight="1">
      <c r="A107" s="28" t="s">
        <v>36</v>
      </c>
      <c r="B107" s="28"/>
      <c r="D107" s="9"/>
    </row>
    <row r="108" spans="1:4" ht="24" customHeight="1">
      <c r="A108" s="1" t="s">
        <v>8</v>
      </c>
      <c r="B108" s="4">
        <v>16466.14</v>
      </c>
      <c r="D108" s="8">
        <f>B108/6889.6</f>
        <v>2.38999941941477</v>
      </c>
    </row>
    <row r="109" spans="1:4" ht="24" customHeight="1">
      <c r="A109" s="1" t="s">
        <v>9</v>
      </c>
      <c r="B109" s="4">
        <v>43060</v>
      </c>
      <c r="D109" s="8">
        <f aca="true" t="shared" si="9" ref="D109:D116">B109/6889.6</f>
        <v>6.25</v>
      </c>
    </row>
    <row r="110" spans="1:4" ht="24" customHeight="1">
      <c r="A110" s="1" t="s">
        <v>3</v>
      </c>
      <c r="B110" s="4">
        <v>13779.2</v>
      </c>
      <c r="D110" s="8">
        <f t="shared" si="9"/>
        <v>2</v>
      </c>
    </row>
    <row r="111" spans="1:4" ht="24" customHeight="1">
      <c r="A111" s="1" t="s">
        <v>4</v>
      </c>
      <c r="B111" s="4">
        <v>25422.62</v>
      </c>
      <c r="D111" s="8">
        <f t="shared" si="9"/>
        <v>3.68999941941477</v>
      </c>
    </row>
    <row r="112" spans="1:4" ht="24" customHeight="1">
      <c r="A112" s="1" t="s">
        <v>6</v>
      </c>
      <c r="B112" s="4">
        <v>2664.04</v>
      </c>
      <c r="D112" s="8">
        <f t="shared" si="9"/>
        <v>0.3866755689735253</v>
      </c>
    </row>
    <row r="113" spans="1:5" ht="30" customHeight="1">
      <c r="A113" s="1" t="s">
        <v>37</v>
      </c>
      <c r="B113" s="4">
        <v>32972.91</v>
      </c>
      <c r="D113" s="8">
        <f t="shared" si="9"/>
        <v>4.785896133302369</v>
      </c>
      <c r="E113" s="12"/>
    </row>
    <row r="114" spans="1:5" ht="24" customHeight="1">
      <c r="A114" s="1" t="s">
        <v>12</v>
      </c>
      <c r="B114" s="4">
        <v>6938.73</v>
      </c>
      <c r="D114" s="8">
        <f t="shared" si="9"/>
        <v>1.007131038086391</v>
      </c>
      <c r="E114" s="13"/>
    </row>
    <row r="115" spans="1:5" ht="24" customHeight="1">
      <c r="A115" s="6" t="s">
        <v>7</v>
      </c>
      <c r="B115" s="4">
        <v>29487.49</v>
      </c>
      <c r="D115" s="8">
        <f t="shared" si="9"/>
        <v>4.280000290292615</v>
      </c>
      <c r="E115" s="13"/>
    </row>
    <row r="116" spans="1:6" ht="24" customHeight="1">
      <c r="A116" s="1" t="s">
        <v>11</v>
      </c>
      <c r="B116" s="4">
        <v>8363.41</v>
      </c>
      <c r="D116" s="8">
        <f t="shared" si="9"/>
        <v>1.2139180794240594</v>
      </c>
      <c r="E116" s="13"/>
      <c r="F116" s="13"/>
    </row>
    <row r="117" spans="1:6" ht="24" customHeight="1">
      <c r="A117" s="7" t="s">
        <v>30</v>
      </c>
      <c r="B117" s="20">
        <v>16340</v>
      </c>
      <c r="D117" s="12">
        <f>B117/6889.6</f>
        <v>2.371690664189503</v>
      </c>
      <c r="E117" s="13"/>
      <c r="F117" s="13"/>
    </row>
    <row r="118" spans="1:6" s="5" customFormat="1" ht="24" customHeight="1">
      <c r="A118" s="2" t="s">
        <v>5</v>
      </c>
      <c r="B118" s="2">
        <f>SUM(B108:B117)</f>
        <v>195494.53999999998</v>
      </c>
      <c r="D118" s="14"/>
      <c r="E118" s="15"/>
      <c r="F118" s="15"/>
    </row>
    <row r="119" spans="1:4" ht="24" customHeight="1">
      <c r="A119" s="28" t="s">
        <v>38</v>
      </c>
      <c r="B119" s="28"/>
      <c r="D119" s="9"/>
    </row>
    <row r="120" spans="1:4" ht="24" customHeight="1">
      <c r="A120" s="1" t="s">
        <v>8</v>
      </c>
      <c r="B120" s="4">
        <v>16466.14</v>
      </c>
      <c r="D120" s="8">
        <f>B120/6889.6</f>
        <v>2.38999941941477</v>
      </c>
    </row>
    <row r="121" spans="1:4" ht="24" customHeight="1">
      <c r="A121" s="1" t="s">
        <v>9</v>
      </c>
      <c r="B121" s="4">
        <v>43060</v>
      </c>
      <c r="D121" s="8">
        <f aca="true" t="shared" si="10" ref="D121:D128">B121/6889.6</f>
        <v>6.25</v>
      </c>
    </row>
    <row r="122" spans="1:4" ht="24" customHeight="1">
      <c r="A122" s="1" t="s">
        <v>3</v>
      </c>
      <c r="B122" s="4">
        <v>13779.2</v>
      </c>
      <c r="D122" s="8">
        <f t="shared" si="10"/>
        <v>2</v>
      </c>
    </row>
    <row r="123" spans="1:4" ht="24" customHeight="1">
      <c r="A123" s="1" t="s">
        <v>4</v>
      </c>
      <c r="B123" s="4">
        <v>25422.62</v>
      </c>
      <c r="D123" s="8">
        <f t="shared" si="10"/>
        <v>3.68999941941477</v>
      </c>
    </row>
    <row r="124" spans="1:4" ht="24" customHeight="1">
      <c r="A124" s="1" t="s">
        <v>6</v>
      </c>
      <c r="B124" s="4">
        <v>2878.33</v>
      </c>
      <c r="D124" s="8">
        <f t="shared" si="10"/>
        <v>0.4177789712029726</v>
      </c>
    </row>
    <row r="125" spans="1:5" ht="24" customHeight="1">
      <c r="A125" s="1" t="s">
        <v>10</v>
      </c>
      <c r="B125" s="4">
        <v>4716.87</v>
      </c>
      <c r="D125" s="8">
        <f t="shared" si="10"/>
        <v>0.6846362633534603</v>
      </c>
      <c r="E125" s="12"/>
    </row>
    <row r="126" spans="1:5" ht="24" customHeight="1">
      <c r="A126" s="1" t="s">
        <v>12</v>
      </c>
      <c r="B126" s="4">
        <v>7000</v>
      </c>
      <c r="D126" s="8">
        <f t="shared" si="10"/>
        <v>1.0160241523455642</v>
      </c>
      <c r="E126" s="13"/>
    </row>
    <row r="127" spans="1:5" ht="24" customHeight="1">
      <c r="A127" s="6" t="s">
        <v>7</v>
      </c>
      <c r="B127" s="4">
        <v>29487.49</v>
      </c>
      <c r="D127" s="8">
        <f t="shared" si="10"/>
        <v>4.280000290292615</v>
      </c>
      <c r="E127" s="13"/>
    </row>
    <row r="128" spans="1:6" ht="24" customHeight="1">
      <c r="A128" s="1" t="s">
        <v>11</v>
      </c>
      <c r="B128" s="4">
        <v>8363.41</v>
      </c>
      <c r="D128" s="8">
        <f t="shared" si="10"/>
        <v>1.2139180794240594</v>
      </c>
      <c r="E128" s="13"/>
      <c r="F128" s="13"/>
    </row>
    <row r="129" spans="1:6" ht="24" customHeight="1">
      <c r="A129" s="7" t="s">
        <v>22</v>
      </c>
      <c r="B129" s="20">
        <v>5100</v>
      </c>
      <c r="D129" s="12">
        <f>B129/6889.6</f>
        <v>0.7402461681374826</v>
      </c>
      <c r="E129" s="13"/>
      <c r="F129" s="13"/>
    </row>
    <row r="130" spans="1:6" ht="24" customHeight="1">
      <c r="A130" s="7" t="s">
        <v>39</v>
      </c>
      <c r="B130" s="18">
        <v>456</v>
      </c>
      <c r="D130" s="10">
        <f>B130/6889.6</f>
        <v>0.06618671620993961</v>
      </c>
      <c r="E130" s="10">
        <f>D130+D131</f>
        <v>0.2175743149094287</v>
      </c>
      <c r="F130" s="13"/>
    </row>
    <row r="131" spans="1:6" ht="24" customHeight="1">
      <c r="A131" s="7" t="s">
        <v>40</v>
      </c>
      <c r="B131" s="18">
        <v>1043</v>
      </c>
      <c r="D131" s="10">
        <f>B131/6889.6</f>
        <v>0.1513875986994891</v>
      </c>
      <c r="E131" s="11">
        <f>B130+B131</f>
        <v>1499</v>
      </c>
      <c r="F131" s="13"/>
    </row>
    <row r="132" spans="1:6" s="5" customFormat="1" ht="24" customHeight="1">
      <c r="A132" s="2" t="s">
        <v>5</v>
      </c>
      <c r="B132" s="2">
        <f>SUM(B120:B131)</f>
        <v>157773.06</v>
      </c>
      <c r="D132" s="14"/>
      <c r="E132" s="15"/>
      <c r="F132" s="15"/>
    </row>
    <row r="133" spans="1:4" ht="24" customHeight="1">
      <c r="A133" s="28" t="s">
        <v>41</v>
      </c>
      <c r="B133" s="28"/>
      <c r="D133" s="9"/>
    </row>
    <row r="134" spans="1:4" ht="24" customHeight="1">
      <c r="A134" s="1" t="s">
        <v>8</v>
      </c>
      <c r="B134" s="4">
        <v>16466.14</v>
      </c>
      <c r="D134" s="8">
        <f>B134/6889.6</f>
        <v>2.38999941941477</v>
      </c>
    </row>
    <row r="135" spans="1:4" ht="24" customHeight="1">
      <c r="A135" s="1" t="s">
        <v>9</v>
      </c>
      <c r="B135" s="4">
        <v>43060</v>
      </c>
      <c r="D135" s="8">
        <f aca="true" t="shared" si="11" ref="D135:D142">B135/6889.6</f>
        <v>6.25</v>
      </c>
    </row>
    <row r="136" spans="1:4" ht="24" customHeight="1">
      <c r="A136" s="1" t="s">
        <v>3</v>
      </c>
      <c r="B136" s="4">
        <v>13779.2</v>
      </c>
      <c r="D136" s="8">
        <f t="shared" si="11"/>
        <v>2</v>
      </c>
    </row>
    <row r="137" spans="1:4" ht="24" customHeight="1">
      <c r="A137" s="1" t="s">
        <v>4</v>
      </c>
      <c r="B137" s="4">
        <v>25422.62</v>
      </c>
      <c r="D137" s="8">
        <f t="shared" si="11"/>
        <v>3.68999941941477</v>
      </c>
    </row>
    <row r="138" spans="1:4" ht="24" customHeight="1">
      <c r="A138" s="1" t="s">
        <v>6</v>
      </c>
      <c r="B138" s="4">
        <v>3179.14</v>
      </c>
      <c r="D138" s="8">
        <f t="shared" si="11"/>
        <v>0.461440431955411</v>
      </c>
    </row>
    <row r="139" spans="1:5" ht="24" customHeight="1">
      <c r="A139" s="1" t="s">
        <v>10</v>
      </c>
      <c r="B139" s="4">
        <v>4716.87</v>
      </c>
      <c r="D139" s="8">
        <f t="shared" si="11"/>
        <v>0.6846362633534603</v>
      </c>
      <c r="E139" s="12"/>
    </row>
    <row r="140" spans="1:5" ht="24" customHeight="1">
      <c r="A140" s="1" t="s">
        <v>12</v>
      </c>
      <c r="B140" s="4">
        <v>6850.8</v>
      </c>
      <c r="D140" s="8">
        <f t="shared" si="11"/>
        <v>0.994368323269856</v>
      </c>
      <c r="E140" s="13"/>
    </row>
    <row r="141" spans="1:5" ht="24" customHeight="1">
      <c r="A141" s="6" t="s">
        <v>7</v>
      </c>
      <c r="B141" s="4">
        <v>29487.49</v>
      </c>
      <c r="D141" s="8">
        <f t="shared" si="11"/>
        <v>4.280000290292615</v>
      </c>
      <c r="E141" s="13"/>
    </row>
    <row r="142" spans="1:6" ht="24" customHeight="1">
      <c r="A142" s="1" t="s">
        <v>11</v>
      </c>
      <c r="B142" s="4">
        <v>8363.41</v>
      </c>
      <c r="D142" s="8">
        <f t="shared" si="11"/>
        <v>1.2139180794240594</v>
      </c>
      <c r="E142" s="13"/>
      <c r="F142" s="13"/>
    </row>
    <row r="143" spans="1:6" ht="24" customHeight="1">
      <c r="A143" s="7" t="s">
        <v>42</v>
      </c>
      <c r="B143" s="18">
        <v>1534</v>
      </c>
      <c r="D143" s="10">
        <f>B143/6889.6</f>
        <v>0.2226544356711565</v>
      </c>
      <c r="E143" s="10">
        <f>D143+D144</f>
        <v>0.3532861124013005</v>
      </c>
      <c r="F143" s="13"/>
    </row>
    <row r="144" spans="1:6" ht="24" customHeight="1">
      <c r="A144" s="7" t="s">
        <v>43</v>
      </c>
      <c r="B144" s="16">
        <v>900</v>
      </c>
      <c r="D144" s="10">
        <f>B144/6889.6</f>
        <v>0.13063167673014398</v>
      </c>
      <c r="E144" s="10">
        <f>B143+B144</f>
        <v>2434</v>
      </c>
      <c r="F144" s="13"/>
    </row>
    <row r="145" spans="1:6" s="5" customFormat="1" ht="24" customHeight="1">
      <c r="A145" s="2" t="s">
        <v>5</v>
      </c>
      <c r="B145" s="2">
        <f>SUM(B134:B144)</f>
        <v>153759.66999999998</v>
      </c>
      <c r="D145" s="14"/>
      <c r="E145" s="15"/>
      <c r="F145" s="15"/>
    </row>
    <row r="146" spans="1:4" ht="24" customHeight="1">
      <c r="A146" s="28" t="s">
        <v>44</v>
      </c>
      <c r="B146" s="28"/>
      <c r="D146" s="9"/>
    </row>
    <row r="147" spans="1:4" ht="24" customHeight="1">
      <c r="A147" s="1" t="s">
        <v>8</v>
      </c>
      <c r="B147" s="4">
        <v>16466.14</v>
      </c>
      <c r="D147" s="8">
        <f>B147/6889.6</f>
        <v>2.38999941941477</v>
      </c>
    </row>
    <row r="148" spans="1:4" ht="24" customHeight="1">
      <c r="A148" s="1" t="s">
        <v>9</v>
      </c>
      <c r="B148" s="4">
        <v>43060</v>
      </c>
      <c r="D148" s="8">
        <f aca="true" t="shared" si="12" ref="D148:D155">B148/6889.6</f>
        <v>6.25</v>
      </c>
    </row>
    <row r="149" spans="1:4" ht="24" customHeight="1">
      <c r="A149" s="1" t="s">
        <v>3</v>
      </c>
      <c r="B149" s="4">
        <v>13779.2</v>
      </c>
      <c r="D149" s="8">
        <f t="shared" si="12"/>
        <v>2</v>
      </c>
    </row>
    <row r="150" spans="1:4" ht="24" customHeight="1">
      <c r="A150" s="1" t="s">
        <v>4</v>
      </c>
      <c r="B150" s="4">
        <v>25422.62</v>
      </c>
      <c r="D150" s="8">
        <f t="shared" si="12"/>
        <v>3.68999941941477</v>
      </c>
    </row>
    <row r="151" spans="1:4" ht="24" customHeight="1">
      <c r="A151" s="1" t="s">
        <v>6</v>
      </c>
      <c r="B151" s="4">
        <v>2846.34</v>
      </c>
      <c r="D151" s="8">
        <f t="shared" si="12"/>
        <v>0.41313574082675336</v>
      </c>
    </row>
    <row r="152" spans="1:5" ht="24" customHeight="1">
      <c r="A152" s="1" t="s">
        <v>10</v>
      </c>
      <c r="B152" s="4">
        <v>4716.87</v>
      </c>
      <c r="D152" s="8">
        <f t="shared" si="12"/>
        <v>0.6846362633534603</v>
      </c>
      <c r="E152" s="12"/>
    </row>
    <row r="153" spans="1:5" ht="24" customHeight="1">
      <c r="A153" s="1" t="s">
        <v>12</v>
      </c>
      <c r="B153" s="4">
        <v>6813.63</v>
      </c>
      <c r="D153" s="8">
        <f t="shared" si="12"/>
        <v>0.9889732350209011</v>
      </c>
      <c r="E153" s="13"/>
    </row>
    <row r="154" spans="1:5" ht="24" customHeight="1">
      <c r="A154" s="6" t="s">
        <v>7</v>
      </c>
      <c r="B154" s="4">
        <v>29487.49</v>
      </c>
      <c r="D154" s="8">
        <f t="shared" si="12"/>
        <v>4.280000290292615</v>
      </c>
      <c r="E154" s="13"/>
    </row>
    <row r="155" spans="1:6" ht="24" customHeight="1">
      <c r="A155" s="1" t="s">
        <v>11</v>
      </c>
      <c r="B155" s="4">
        <v>8363.41</v>
      </c>
      <c r="D155" s="8">
        <f t="shared" si="12"/>
        <v>1.2139180794240594</v>
      </c>
      <c r="E155" s="13"/>
      <c r="F155" s="13"/>
    </row>
    <row r="156" spans="1:6" ht="24" customHeight="1">
      <c r="A156" s="17" t="s">
        <v>45</v>
      </c>
      <c r="B156" s="4">
        <v>1980</v>
      </c>
      <c r="D156" s="10">
        <f aca="true" t="shared" si="13" ref="D156:D161">B156/6889.6</f>
        <v>0.28738968880631677</v>
      </c>
      <c r="E156" s="10"/>
      <c r="F156" s="13"/>
    </row>
    <row r="157" spans="1:6" ht="24" customHeight="1">
      <c r="A157" s="17" t="s">
        <v>46</v>
      </c>
      <c r="B157" s="22">
        <v>744</v>
      </c>
      <c r="D157" s="10">
        <f t="shared" si="13"/>
        <v>0.10798885276358569</v>
      </c>
      <c r="E157" s="10"/>
      <c r="F157" s="13"/>
    </row>
    <row r="158" spans="1:6" ht="24" customHeight="1">
      <c r="A158" s="17" t="s">
        <v>47</v>
      </c>
      <c r="B158" s="22">
        <v>1464</v>
      </c>
      <c r="D158" s="10">
        <f t="shared" si="13"/>
        <v>0.21249419414770088</v>
      </c>
      <c r="E158" s="10"/>
      <c r="F158" s="13"/>
    </row>
    <row r="159" spans="1:6" ht="24" customHeight="1">
      <c r="A159" s="21" t="s">
        <v>49</v>
      </c>
      <c r="B159" s="23">
        <v>1918</v>
      </c>
      <c r="D159" s="10">
        <f t="shared" si="13"/>
        <v>0.2783906177426846</v>
      </c>
      <c r="E159" s="10"/>
      <c r="F159" s="13"/>
    </row>
    <row r="160" spans="1:6" ht="24" customHeight="1">
      <c r="A160" s="17" t="s">
        <v>48</v>
      </c>
      <c r="B160" s="19">
        <v>14840.53</v>
      </c>
      <c r="D160" s="10">
        <f t="shared" si="13"/>
        <v>2.1540481305155597</v>
      </c>
      <c r="E160" s="10">
        <f>D156+D157+D158+D159+D160+D161</f>
        <v>3.1564285299581982</v>
      </c>
      <c r="F160" s="13"/>
    </row>
    <row r="161" spans="1:6" ht="24" customHeight="1">
      <c r="A161" s="24" t="s">
        <v>50</v>
      </c>
      <c r="B161" s="25">
        <v>800</v>
      </c>
      <c r="D161" s="10">
        <f t="shared" si="13"/>
        <v>0.1161170459823502</v>
      </c>
      <c r="E161" s="10">
        <f>B156+B157+B158+B159++B160+B161</f>
        <v>21746.53</v>
      </c>
      <c r="F161" s="13"/>
    </row>
    <row r="162" spans="1:6" s="5" customFormat="1" ht="24" customHeight="1">
      <c r="A162" s="2" t="s">
        <v>5</v>
      </c>
      <c r="B162" s="2">
        <f>SUM(B147:B161)</f>
        <v>172702.22999999998</v>
      </c>
      <c r="D162" s="14"/>
      <c r="E162" s="15"/>
      <c r="F162" s="15"/>
    </row>
  </sheetData>
  <sheetProtection/>
  <mergeCells count="13">
    <mergeCell ref="A93:B93"/>
    <mergeCell ref="A81:B81"/>
    <mergeCell ref="A65:B65"/>
    <mergeCell ref="A1:B1"/>
    <mergeCell ref="A3:B3"/>
    <mergeCell ref="A16:B16"/>
    <mergeCell ref="A27:B27"/>
    <mergeCell ref="A41:B41"/>
    <mergeCell ref="A146:B146"/>
    <mergeCell ref="A53:B53"/>
    <mergeCell ref="A133:B133"/>
    <mergeCell ref="A119:B119"/>
    <mergeCell ref="A107:B10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2021-03-10T12:11:40Z</cp:lastPrinted>
  <dcterms:created xsi:type="dcterms:W3CDTF">1996-10-08T23:32:33Z</dcterms:created>
  <dcterms:modified xsi:type="dcterms:W3CDTF">2024-02-26T10:13:25Z</dcterms:modified>
  <cp:category/>
  <cp:version/>
  <cp:contentType/>
  <cp:contentStatus/>
</cp:coreProperties>
</file>